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<sst xmlns="http://schemas.openxmlformats.org/spreadsheetml/2006/main" count="22" uniqueCount="20">
  <si>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Run #</t>
  </si>
  <si>
    <t>Wiring Size</t>
  </si>
  <si>
    <t>Total Lamp 
Wattage on 
Wire Run</t>
  </si>
  <si>
    <t>Amp Load</t>
  </si>
  <si>
    <t>Voltage 
Drop</t>
  </si>
  <si>
    <t>Tap to Use</t>
  </si>
  <si>
    <t>Total Watts</t>
  </si>
  <si>
    <t>Wiring Info</t>
  </si>
  <si>
    <t>Voltage Drop Calculation</t>
  </si>
  <si>
    <t>Load Calculation Form</t>
  </si>
  <si>
    <t>Length of 
Wire
(one way)</t>
  </si>
  <si>
    <t>Calculated
Tap</t>
  </si>
  <si>
    <t>Tap Calculations</t>
  </si>
  <si>
    <t>Wattage</t>
  </si>
  <si>
    <t>Change Wire Size or Reduce Wattage</t>
  </si>
  <si>
    <t>total wattage/.9 (safety factor)</t>
  </si>
  <si>
    <t>=</t>
  </si>
  <si>
    <t>Transformer Required:</t>
  </si>
  <si>
    <t>Actual Total Wattage</t>
  </si>
  <si>
    <t>Wire Size Not Sufficient for Wattage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</si>
</sst>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1" fontId="4" fillId="8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44"/>
      </font>
    </dxf>
    <dxf>
      <font>
        <color indexed="1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140625" style="0" bestFit="1" customWidth="1"/>
    <col min="2" max="2" width="11.57421875" style="0" bestFit="1" customWidth="1"/>
    <col min="3" max="3" width="10.57421875" style="0" hidden="1" customWidth="1"/>
    <col min="4" max="4" width="11.421875" style="0" bestFit="1" customWidth="1"/>
    <col min="5" max="5" width="2.421875" style="0" customWidth="1"/>
    <col min="6" max="6" width="12.00390625" style="0" bestFit="1" customWidth="1"/>
    <col min="7" max="7" width="9.8515625" style="0" bestFit="1" customWidth="1"/>
    <col min="8" max="8" width="8.00390625" style="0" bestFit="1" customWidth="1"/>
    <col min="9" max="9" width="2.421875" style="0" customWidth="1"/>
    <col min="10" max="10" width="12.28125" style="0" customWidth="1"/>
    <col min="11" max="11" width="10.00390625" style="0" hidden="1" customWidth="1"/>
    <col min="12" max="12" width="36.28125" style="0" bestFit="1" customWidth="1"/>
    <col min="13" max="13" width="2.421875" style="0" customWidth="1"/>
    <col min="14" max="14" width="15.140625" style="0" bestFit="1" customWidth="1"/>
    <col min="15" max="15" width="2.57421875" style="0" customWidth="1"/>
    <col min="16" max="16" width="15.140625" style="0" customWidth="1"/>
    <col min="18" max="20" width="9.140625" style="0" hidden="1" customWidth="1"/>
  </cols>
  <sheetData>
    <row r="1" spans="1:16" ht="16.5" thickBo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2"/>
      <c r="P1" s="12"/>
    </row>
    <row r="2" ht="13.5" thickTop="1"/>
    <row r="3" spans="1:16" ht="15">
      <c r="A3" s="26" t="s">
        <v>7</v>
      </c>
      <c r="B3" s="26"/>
      <c r="C3" s="26"/>
      <c r="D3" s="26"/>
      <c r="F3" s="26" t="s">
        <v>8</v>
      </c>
      <c r="G3" s="26"/>
      <c r="H3" s="26"/>
      <c r="J3" s="26" t="s">
        <v>12</v>
      </c>
      <c r="K3" s="26"/>
      <c r="L3" s="26"/>
      <c r="N3" s="7" t="s">
        <v>13</v>
      </c>
      <c r="O3" s="13"/>
      <c r="P3" s="13"/>
    </row>
    <row r="4" spans="1:16" ht="46.5" customHeight="1">
      <c r="A4" s="5" t="s">
        <v>0</v>
      </c>
      <c r="B4" s="5" t="s">
        <v>1</v>
      </c>
      <c r="C4" s="5"/>
      <c r="D4" s="6" t="s">
        <v>2</v>
      </c>
      <c r="E4" s="2"/>
      <c r="F4" s="5" t="s">
        <v>3</v>
      </c>
      <c r="G4" s="6" t="s">
        <v>10</v>
      </c>
      <c r="H4" s="6" t="s">
        <v>4</v>
      </c>
      <c r="I4" s="3"/>
      <c r="J4" s="6" t="s">
        <v>11</v>
      </c>
      <c r="K4" s="6"/>
      <c r="L4" s="6" t="s">
        <v>5</v>
      </c>
      <c r="M4" s="2"/>
      <c r="N4" s="6" t="s">
        <v>6</v>
      </c>
      <c r="O4" s="14"/>
      <c r="P4" s="14"/>
    </row>
    <row r="5" spans="1:19" ht="12.75">
      <c r="A5" s="9">
        <v>1</v>
      </c>
      <c r="B5" s="21">
        <v>12</v>
      </c>
      <c r="C5" s="22">
        <f aca="true" t="shared" si="0" ref="C5:C24">IF(B5=$R$5,$S$5,IF(B5=$R$6,$S$6,IF(B5=$R$7,$S$7,IF(B5=$R$8,$S$8,IF(B5=$R$9,$S$9,IF(B5=$R$10,$S$10,"0"))))))</f>
        <v>0.00162</v>
      </c>
      <c r="D5" s="21">
        <v>140</v>
      </c>
      <c r="E5" s="1"/>
      <c r="F5" s="10">
        <f>D5/12</f>
        <v>11.666666666666666</v>
      </c>
      <c r="G5" s="21">
        <v>100</v>
      </c>
      <c r="H5" s="10">
        <f>F5*(G5*2)*C5</f>
        <v>3.7799999999999994</v>
      </c>
      <c r="I5" s="1"/>
      <c r="J5" s="10">
        <f>IF(H5=0,0,H5+12)</f>
        <v>15.78</v>
      </c>
      <c r="K5" s="8">
        <f>ROUND(J5,0)</f>
        <v>16</v>
      </c>
      <c r="L5" s="11">
        <f aca="true" t="shared" si="1" ref="L5:L10">IF(AND(B5=12,D5&gt;192),$S$38,IF(AND(B5=10,D5&gt;288),$S$38,IF(AND(B5=8,D5&gt;300),$S$38,IF(K5&lt;22.5,LOOKUP(K5,$R$25:$S$36),"Change Wire Size or Reduce Wattage"))))</f>
        <v>16</v>
      </c>
      <c r="M5" s="1"/>
      <c r="N5" s="11">
        <f>IF(OR(L5="Change Wire Size or Reduce Wattage",L5="Wire Size Not Sufficient for Wattage"),0,F5*L5)</f>
        <v>186.66666666666666</v>
      </c>
      <c r="O5" s="15"/>
      <c r="P5" s="15"/>
      <c r="R5">
        <v>18</v>
      </c>
      <c r="S5">
        <v>0.006385</v>
      </c>
    </row>
    <row r="6" spans="1:19" ht="12.75">
      <c r="A6" s="9">
        <v>2</v>
      </c>
      <c r="B6" s="21"/>
      <c r="C6" s="22" t="str">
        <f t="shared" si="0"/>
        <v>0</v>
      </c>
      <c r="D6" s="21"/>
      <c r="E6" s="1"/>
      <c r="F6" s="10">
        <f aca="true" t="shared" si="2" ref="F6:F24">D6/12</f>
        <v>0</v>
      </c>
      <c r="G6" s="21"/>
      <c r="H6" s="10">
        <f>F6*(G6*2)*C6</f>
        <v>0</v>
      </c>
      <c r="I6" s="1"/>
      <c r="J6" s="10">
        <f aca="true" t="shared" si="3" ref="J6:J24">IF(H6=0,0,H6+12)</f>
        <v>0</v>
      </c>
      <c r="K6" s="8">
        <f>ROUND(J6,0)</f>
        <v>0</v>
      </c>
      <c r="L6" s="11">
        <f t="shared" si="1"/>
        <v>0</v>
      </c>
      <c r="M6" s="1"/>
      <c r="N6" s="11">
        <f aca="true" t="shared" si="4" ref="N6:N24">IF(OR(L6="Change Wire Size or Reduce Wattage",L6="Wire Size Not Sufficient for Wattage"),0,F6*L6)</f>
        <v>0</v>
      </c>
      <c r="O6" s="16"/>
      <c r="P6" s="16"/>
      <c r="R6">
        <v>16</v>
      </c>
      <c r="S6">
        <v>0.004016</v>
      </c>
    </row>
    <row r="7" spans="1:19" ht="12.75">
      <c r="A7" s="9">
        <v>3</v>
      </c>
      <c r="B7" s="21"/>
      <c r="C7" s="22" t="str">
        <f t="shared" si="0"/>
        <v>0</v>
      </c>
      <c r="D7" s="21"/>
      <c r="E7" s="1"/>
      <c r="F7" s="10">
        <f t="shared" si="2"/>
        <v>0</v>
      </c>
      <c r="G7" s="21"/>
      <c r="H7" s="10">
        <f>F7*(G7*2)*C7</f>
        <v>0</v>
      </c>
      <c r="I7" s="1"/>
      <c r="J7" s="10">
        <f t="shared" si="3"/>
        <v>0</v>
      </c>
      <c r="K7" s="8">
        <f>ROUND(J7,0)</f>
        <v>0</v>
      </c>
      <c r="L7" s="11">
        <f t="shared" si="1"/>
        <v>0</v>
      </c>
      <c r="M7" s="1"/>
      <c r="N7" s="11">
        <f t="shared" si="4"/>
        <v>0</v>
      </c>
      <c r="O7" s="16"/>
      <c r="P7" s="16"/>
      <c r="R7">
        <v>14</v>
      </c>
      <c r="S7">
        <v>0.002525</v>
      </c>
    </row>
    <row r="8" spans="1:19" ht="12.75">
      <c r="A8" s="9">
        <v>4</v>
      </c>
      <c r="B8" s="21"/>
      <c r="C8" s="22" t="str">
        <f t="shared" si="0"/>
        <v>0</v>
      </c>
      <c r="D8" s="21"/>
      <c r="E8" s="1"/>
      <c r="F8" s="10">
        <f t="shared" si="2"/>
        <v>0</v>
      </c>
      <c r="G8" s="21"/>
      <c r="H8" s="10">
        <f aca="true" t="shared" si="5" ref="H8:H24">F8*(G8*2)*C8</f>
        <v>0</v>
      </c>
      <c r="I8" s="1"/>
      <c r="J8" s="10">
        <f t="shared" si="3"/>
        <v>0</v>
      </c>
      <c r="K8" s="8">
        <f>ROUND(J8,0)</f>
        <v>0</v>
      </c>
      <c r="L8" s="11">
        <f t="shared" si="1"/>
        <v>0</v>
      </c>
      <c r="M8" s="1"/>
      <c r="N8" s="11">
        <f t="shared" si="4"/>
        <v>0</v>
      </c>
      <c r="O8" s="16"/>
      <c r="P8" s="16"/>
      <c r="R8">
        <v>12</v>
      </c>
      <c r="S8">
        <v>0.00162</v>
      </c>
    </row>
    <row r="9" spans="1:19" ht="12.75">
      <c r="A9" s="9">
        <v>5</v>
      </c>
      <c r="B9" s="21"/>
      <c r="C9" s="22" t="str">
        <f t="shared" si="0"/>
        <v>0</v>
      </c>
      <c r="D9" s="21"/>
      <c r="E9" s="1"/>
      <c r="F9" s="10">
        <f t="shared" si="2"/>
        <v>0</v>
      </c>
      <c r="G9" s="21"/>
      <c r="H9" s="10">
        <f t="shared" si="5"/>
        <v>0</v>
      </c>
      <c r="I9" s="1"/>
      <c r="J9" s="10">
        <f t="shared" si="3"/>
        <v>0</v>
      </c>
      <c r="K9" s="8">
        <f aca="true" t="shared" si="6" ref="K9:K19">ROUND(J9,0)</f>
        <v>0</v>
      </c>
      <c r="L9" s="11">
        <f t="shared" si="1"/>
        <v>0</v>
      </c>
      <c r="M9" s="1"/>
      <c r="N9" s="11">
        <f t="shared" si="4"/>
        <v>0</v>
      </c>
      <c r="O9" s="16"/>
      <c r="P9" s="16"/>
      <c r="R9">
        <v>10</v>
      </c>
      <c r="S9">
        <v>0.00108</v>
      </c>
    </row>
    <row r="10" spans="1:19" ht="12.75">
      <c r="A10" s="9">
        <v>6</v>
      </c>
      <c r="B10" s="21"/>
      <c r="C10" s="22" t="str">
        <f t="shared" si="0"/>
        <v>0</v>
      </c>
      <c r="D10" s="21"/>
      <c r="E10" s="1"/>
      <c r="F10" s="10">
        <f t="shared" si="2"/>
        <v>0</v>
      </c>
      <c r="G10" s="21"/>
      <c r="H10" s="10">
        <f t="shared" si="5"/>
        <v>0</v>
      </c>
      <c r="I10" s="1"/>
      <c r="J10" s="10">
        <f t="shared" si="3"/>
        <v>0</v>
      </c>
      <c r="K10" s="8">
        <f t="shared" si="6"/>
        <v>0</v>
      </c>
      <c r="L10" s="11">
        <f t="shared" si="1"/>
        <v>0</v>
      </c>
      <c r="M10" s="1"/>
      <c r="N10" s="11">
        <f t="shared" si="4"/>
        <v>0</v>
      </c>
      <c r="O10" s="16"/>
      <c r="P10" s="16"/>
      <c r="R10">
        <v>8</v>
      </c>
      <c r="S10">
        <v>0.000628</v>
      </c>
    </row>
    <row r="11" spans="1:16" ht="12.75">
      <c r="A11" s="9">
        <v>7</v>
      </c>
      <c r="B11" s="21"/>
      <c r="C11" s="22" t="str">
        <f t="shared" si="0"/>
        <v>0</v>
      </c>
      <c r="D11" s="21"/>
      <c r="E11" s="1"/>
      <c r="F11" s="10">
        <f t="shared" si="2"/>
        <v>0</v>
      </c>
      <c r="G11" s="21"/>
      <c r="H11" s="10">
        <f t="shared" si="5"/>
        <v>0</v>
      </c>
      <c r="I11" s="1"/>
      <c r="J11" s="10">
        <f t="shared" si="3"/>
        <v>0</v>
      </c>
      <c r="K11" s="8">
        <f t="shared" si="6"/>
        <v>0</v>
      </c>
      <c r="L11" s="11">
        <f aca="true" t="shared" si="7" ref="L11:L22">IF(AND(B11=12,D11&gt;192),$S$38,IF(AND(B11=10,D11&gt;288),$S$38,IF(AND(B11=8,D11&gt;300),$S$38,IF(K11&lt;22.5,LOOKUP(K11,$R$25:$S$36),"Change Wire Size or Reduce Wattage"))))</f>
        <v>0</v>
      </c>
      <c r="M11" s="1"/>
      <c r="N11" s="11">
        <f t="shared" si="4"/>
        <v>0</v>
      </c>
      <c r="O11" s="16"/>
      <c r="P11" s="16"/>
    </row>
    <row r="12" spans="1:16" ht="12.75">
      <c r="A12" s="9">
        <v>8</v>
      </c>
      <c r="B12" s="21"/>
      <c r="C12" s="22" t="str">
        <f t="shared" si="0"/>
        <v>0</v>
      </c>
      <c r="D12" s="21"/>
      <c r="E12" s="1"/>
      <c r="F12" s="10">
        <f t="shared" si="2"/>
        <v>0</v>
      </c>
      <c r="G12" s="21"/>
      <c r="H12" s="10">
        <f t="shared" si="5"/>
        <v>0</v>
      </c>
      <c r="I12" s="1"/>
      <c r="J12" s="10">
        <f t="shared" si="3"/>
        <v>0</v>
      </c>
      <c r="K12" s="8">
        <f t="shared" si="6"/>
        <v>0</v>
      </c>
      <c r="L12" s="11">
        <f t="shared" si="7"/>
        <v>0</v>
      </c>
      <c r="M12" s="1"/>
      <c r="N12" s="11">
        <f t="shared" si="4"/>
        <v>0</v>
      </c>
      <c r="O12" s="16"/>
      <c r="P12" s="16"/>
    </row>
    <row r="13" spans="1:16" ht="12.75">
      <c r="A13" s="9">
        <v>9</v>
      </c>
      <c r="B13" s="21"/>
      <c r="C13" s="22" t="str">
        <f t="shared" si="0"/>
        <v>0</v>
      </c>
      <c r="D13" s="21"/>
      <c r="E13" s="1"/>
      <c r="F13" s="10">
        <f t="shared" si="2"/>
        <v>0</v>
      </c>
      <c r="G13" s="21"/>
      <c r="H13" s="10">
        <f t="shared" si="5"/>
        <v>0</v>
      </c>
      <c r="I13" s="1"/>
      <c r="J13" s="10">
        <f t="shared" si="3"/>
        <v>0</v>
      </c>
      <c r="K13" s="8">
        <f t="shared" si="6"/>
        <v>0</v>
      </c>
      <c r="L13" s="11">
        <f t="shared" si="7"/>
        <v>0</v>
      </c>
      <c r="M13" s="1"/>
      <c r="N13" s="11">
        <f t="shared" si="4"/>
        <v>0</v>
      </c>
      <c r="O13" s="16"/>
      <c r="P13" s="16"/>
    </row>
    <row r="14" spans="1:16" ht="12.75">
      <c r="A14" s="9">
        <v>10</v>
      </c>
      <c r="B14" s="21"/>
      <c r="C14" s="22" t="str">
        <f t="shared" si="0"/>
        <v>0</v>
      </c>
      <c r="D14" s="21"/>
      <c r="E14" s="1"/>
      <c r="F14" s="10">
        <f t="shared" si="2"/>
        <v>0</v>
      </c>
      <c r="G14" s="21"/>
      <c r="H14" s="10">
        <f t="shared" si="5"/>
        <v>0</v>
      </c>
      <c r="I14" s="1"/>
      <c r="J14" s="10">
        <f t="shared" si="3"/>
        <v>0</v>
      </c>
      <c r="K14" s="8">
        <f t="shared" si="6"/>
        <v>0</v>
      </c>
      <c r="L14" s="11">
        <f t="shared" si="7"/>
        <v>0</v>
      </c>
      <c r="M14" s="1"/>
      <c r="N14" s="11">
        <f t="shared" si="4"/>
        <v>0</v>
      </c>
      <c r="O14" s="16"/>
      <c r="P14" s="16"/>
    </row>
    <row r="15" spans="1:16" ht="12.75">
      <c r="A15" s="9">
        <v>11</v>
      </c>
      <c r="B15" s="21"/>
      <c r="C15" s="22" t="str">
        <f t="shared" si="0"/>
        <v>0</v>
      </c>
      <c r="D15" s="21"/>
      <c r="E15" s="1"/>
      <c r="F15" s="10">
        <f t="shared" si="2"/>
        <v>0</v>
      </c>
      <c r="G15" s="21"/>
      <c r="H15" s="10">
        <f t="shared" si="5"/>
        <v>0</v>
      </c>
      <c r="I15" s="1"/>
      <c r="J15" s="10">
        <f t="shared" si="3"/>
        <v>0</v>
      </c>
      <c r="K15" s="8">
        <f t="shared" si="6"/>
        <v>0</v>
      </c>
      <c r="L15" s="11">
        <f t="shared" si="7"/>
        <v>0</v>
      </c>
      <c r="M15" s="1"/>
      <c r="N15" s="11">
        <f t="shared" si="4"/>
        <v>0</v>
      </c>
      <c r="O15" s="16"/>
      <c r="P15" s="16"/>
    </row>
    <row r="16" spans="1:16" ht="12.75">
      <c r="A16" s="9">
        <v>12</v>
      </c>
      <c r="B16" s="21"/>
      <c r="C16" s="22" t="str">
        <f t="shared" si="0"/>
        <v>0</v>
      </c>
      <c r="D16" s="21"/>
      <c r="E16" s="1"/>
      <c r="F16" s="10">
        <f t="shared" si="2"/>
        <v>0</v>
      </c>
      <c r="G16" s="21"/>
      <c r="H16" s="10">
        <f t="shared" si="5"/>
        <v>0</v>
      </c>
      <c r="I16" s="1"/>
      <c r="J16" s="10">
        <f t="shared" si="3"/>
        <v>0</v>
      </c>
      <c r="K16" s="8">
        <f t="shared" si="6"/>
        <v>0</v>
      </c>
      <c r="L16" s="11">
        <f t="shared" si="7"/>
        <v>0</v>
      </c>
      <c r="M16" s="1"/>
      <c r="N16" s="11">
        <f t="shared" si="4"/>
        <v>0</v>
      </c>
      <c r="O16" s="16"/>
      <c r="P16" s="16"/>
    </row>
    <row r="17" spans="1:16" ht="12.75">
      <c r="A17" s="9">
        <v>13</v>
      </c>
      <c r="B17" s="21"/>
      <c r="C17" s="22" t="str">
        <f t="shared" si="0"/>
        <v>0</v>
      </c>
      <c r="D17" s="21"/>
      <c r="E17" s="1"/>
      <c r="F17" s="10">
        <f t="shared" si="2"/>
        <v>0</v>
      </c>
      <c r="G17" s="21"/>
      <c r="H17" s="10">
        <f t="shared" si="5"/>
        <v>0</v>
      </c>
      <c r="I17" s="1"/>
      <c r="J17" s="10">
        <f t="shared" si="3"/>
        <v>0</v>
      </c>
      <c r="K17" s="8">
        <f t="shared" si="6"/>
        <v>0</v>
      </c>
      <c r="L17" s="11">
        <f t="shared" si="7"/>
        <v>0</v>
      </c>
      <c r="M17" s="1"/>
      <c r="N17" s="11">
        <f t="shared" si="4"/>
        <v>0</v>
      </c>
      <c r="O17" s="16"/>
      <c r="P17" s="16"/>
    </row>
    <row r="18" spans="1:16" ht="12.75">
      <c r="A18" s="9">
        <v>14</v>
      </c>
      <c r="B18" s="21"/>
      <c r="C18" s="22" t="str">
        <f t="shared" si="0"/>
        <v>0</v>
      </c>
      <c r="D18" s="21"/>
      <c r="E18" s="1"/>
      <c r="F18" s="10">
        <f t="shared" si="2"/>
        <v>0</v>
      </c>
      <c r="G18" s="21"/>
      <c r="H18" s="10">
        <f t="shared" si="5"/>
        <v>0</v>
      </c>
      <c r="I18" s="1"/>
      <c r="J18" s="10">
        <f t="shared" si="3"/>
        <v>0</v>
      </c>
      <c r="K18" s="8">
        <f t="shared" si="6"/>
        <v>0</v>
      </c>
      <c r="L18" s="11">
        <f t="shared" si="7"/>
        <v>0</v>
      </c>
      <c r="M18" s="1"/>
      <c r="N18" s="11">
        <f t="shared" si="4"/>
        <v>0</v>
      </c>
      <c r="O18" s="16"/>
      <c r="P18" s="16"/>
    </row>
    <row r="19" spans="1:16" ht="12.75">
      <c r="A19" s="9">
        <v>15</v>
      </c>
      <c r="B19" s="21"/>
      <c r="C19" s="22" t="str">
        <f t="shared" si="0"/>
        <v>0</v>
      </c>
      <c r="D19" s="21"/>
      <c r="E19" s="1"/>
      <c r="F19" s="10">
        <f t="shared" si="2"/>
        <v>0</v>
      </c>
      <c r="G19" s="21"/>
      <c r="H19" s="10">
        <f t="shared" si="5"/>
        <v>0</v>
      </c>
      <c r="I19" s="1"/>
      <c r="J19" s="10">
        <f t="shared" si="3"/>
        <v>0</v>
      </c>
      <c r="K19" s="8">
        <f t="shared" si="6"/>
        <v>0</v>
      </c>
      <c r="L19" s="11">
        <f t="shared" si="7"/>
        <v>0</v>
      </c>
      <c r="M19" s="1"/>
      <c r="N19" s="11">
        <f t="shared" si="4"/>
        <v>0</v>
      </c>
      <c r="O19" s="16"/>
      <c r="P19" s="16"/>
    </row>
    <row r="20" spans="1:16" ht="12.75">
      <c r="A20" s="9">
        <v>16</v>
      </c>
      <c r="B20" s="21"/>
      <c r="C20" s="22" t="str">
        <f t="shared" si="0"/>
        <v>0</v>
      </c>
      <c r="D20" s="21"/>
      <c r="E20" s="1"/>
      <c r="F20" s="10">
        <f t="shared" si="2"/>
        <v>0</v>
      </c>
      <c r="G20" s="21"/>
      <c r="H20" s="10">
        <f t="shared" si="5"/>
        <v>0</v>
      </c>
      <c r="I20" s="1"/>
      <c r="J20" s="10">
        <f t="shared" si="3"/>
        <v>0</v>
      </c>
      <c r="K20" s="8">
        <f>ROUND(J20,0)</f>
        <v>0</v>
      </c>
      <c r="L20" s="11">
        <f t="shared" si="7"/>
        <v>0</v>
      </c>
      <c r="M20" s="1"/>
      <c r="N20" s="11">
        <f t="shared" si="4"/>
        <v>0</v>
      </c>
      <c r="O20" s="16"/>
      <c r="P20" s="16"/>
    </row>
    <row r="21" spans="1:16" ht="12.75">
      <c r="A21" s="9">
        <v>17</v>
      </c>
      <c r="B21" s="21"/>
      <c r="C21" s="22" t="str">
        <f t="shared" si="0"/>
        <v>0</v>
      </c>
      <c r="D21" s="21"/>
      <c r="E21" s="1"/>
      <c r="F21" s="10">
        <f t="shared" si="2"/>
        <v>0</v>
      </c>
      <c r="G21" s="21"/>
      <c r="H21" s="10">
        <f t="shared" si="5"/>
        <v>0</v>
      </c>
      <c r="I21" s="1"/>
      <c r="J21" s="10">
        <f t="shared" si="3"/>
        <v>0</v>
      </c>
      <c r="K21" s="8">
        <f>ROUND(J21,0)</f>
        <v>0</v>
      </c>
      <c r="L21" s="11">
        <f t="shared" si="7"/>
        <v>0</v>
      </c>
      <c r="M21" s="1"/>
      <c r="N21" s="11">
        <f t="shared" si="4"/>
        <v>0</v>
      </c>
      <c r="O21" s="16"/>
      <c r="P21" s="16"/>
    </row>
    <row r="22" spans="1:16" ht="12.75">
      <c r="A22" s="9">
        <v>18</v>
      </c>
      <c r="B22" s="21"/>
      <c r="C22" s="22" t="str">
        <f t="shared" si="0"/>
        <v>0</v>
      </c>
      <c r="D22" s="21"/>
      <c r="E22" s="1"/>
      <c r="F22" s="10">
        <f t="shared" si="2"/>
        <v>0</v>
      </c>
      <c r="G22" s="21"/>
      <c r="H22" s="10">
        <f t="shared" si="5"/>
        <v>0</v>
      </c>
      <c r="I22" s="1"/>
      <c r="J22" s="10">
        <f t="shared" si="3"/>
        <v>0</v>
      </c>
      <c r="K22" s="8">
        <f>ROUND(J22,0)</f>
        <v>0</v>
      </c>
      <c r="L22" s="11">
        <f t="shared" si="7"/>
        <v>0</v>
      </c>
      <c r="M22" s="1"/>
      <c r="N22" s="11">
        <f t="shared" si="4"/>
        <v>0</v>
      </c>
      <c r="O22" s="16"/>
      <c r="P22" s="16"/>
    </row>
    <row r="23" spans="1:16" ht="12.75">
      <c r="A23" s="9">
        <v>19</v>
      </c>
      <c r="B23" s="21"/>
      <c r="C23" s="22" t="str">
        <f t="shared" si="0"/>
        <v>0</v>
      </c>
      <c r="D23" s="21"/>
      <c r="E23" s="1"/>
      <c r="F23" s="10">
        <f t="shared" si="2"/>
        <v>0</v>
      </c>
      <c r="G23" s="21"/>
      <c r="H23" s="10">
        <f t="shared" si="5"/>
        <v>0</v>
      </c>
      <c r="I23" s="1"/>
      <c r="J23" s="10">
        <f t="shared" si="3"/>
        <v>0</v>
      </c>
      <c r="K23" s="8">
        <f>ROUND(J23,0)</f>
        <v>0</v>
      </c>
      <c r="L23" s="11">
        <f>IF(AND(B23=12,D23&gt;192),$S$38,IF(AND(B23=10,D23&gt;288),$S$38,IF(AND(B23=8,D23&gt;300),$S$38,IF(K23&lt;22.5,LOOKUP(K23,$R$25:$S$36),"Change Wire Size or Reduce Wattage"))))</f>
        <v>0</v>
      </c>
      <c r="M23" s="1"/>
      <c r="N23" s="11">
        <f t="shared" si="4"/>
        <v>0</v>
      </c>
      <c r="O23" s="16"/>
      <c r="P23" s="16"/>
    </row>
    <row r="24" spans="1:16" ht="12.75">
      <c r="A24" s="9">
        <v>20</v>
      </c>
      <c r="B24" s="21"/>
      <c r="C24" s="22" t="str">
        <f t="shared" si="0"/>
        <v>0</v>
      </c>
      <c r="D24" s="21"/>
      <c r="E24" s="1"/>
      <c r="F24" s="10">
        <f t="shared" si="2"/>
        <v>0</v>
      </c>
      <c r="G24" s="21"/>
      <c r="H24" s="10">
        <f t="shared" si="5"/>
        <v>0</v>
      </c>
      <c r="I24" s="1"/>
      <c r="J24" s="10">
        <f t="shared" si="3"/>
        <v>0</v>
      </c>
      <c r="K24" s="8">
        <f>ROUND(J24,0)</f>
        <v>0</v>
      </c>
      <c r="L24" s="11">
        <f>IF(AND(B24=12,D24&gt;192),$S$38,IF(AND(B24=10,D24&gt;288),$S$38,IF(AND(B24=8,D24&gt;300),$S$38,IF(K24&lt;22.5,LOOKUP(K24,$R$25:$S$36),"Change Wire Size or Reduce Wattage"))))</f>
        <v>0</v>
      </c>
      <c r="M24" s="1"/>
      <c r="N24" s="11">
        <f t="shared" si="4"/>
        <v>0</v>
      </c>
      <c r="O24" s="16"/>
      <c r="P24" s="16"/>
    </row>
    <row r="25" spans="12:18" ht="12.75">
      <c r="L25" s="4"/>
      <c r="O25" s="17"/>
      <c r="P25" s="17"/>
      <c r="R25">
        <v>0</v>
      </c>
    </row>
    <row r="26" spans="12:19" ht="12.75">
      <c r="L26" s="18" t="s">
        <v>18</v>
      </c>
      <c r="M26" s="1" t="s">
        <v>16</v>
      </c>
      <c r="N26" s="20">
        <f>SUM(N5:N25)</f>
        <v>186.66666666666666</v>
      </c>
      <c r="R26">
        <v>12</v>
      </c>
      <c r="S26">
        <v>12</v>
      </c>
    </row>
    <row r="27" spans="12:19" ht="12.75" hidden="1">
      <c r="L27" s="4" t="s">
        <v>15</v>
      </c>
      <c r="M27" s="1" t="s">
        <v>16</v>
      </c>
      <c r="N27">
        <f>N26/0.9</f>
        <v>207.4074074074074</v>
      </c>
      <c r="R27">
        <v>13</v>
      </c>
      <c r="S27">
        <v>13</v>
      </c>
    </row>
    <row r="28" spans="18:19" ht="12.75">
      <c r="R28">
        <v>14</v>
      </c>
      <c r="S28">
        <v>14</v>
      </c>
    </row>
    <row r="29" spans="10:19" ht="15">
      <c r="J29" s="19" t="s">
        <v>17</v>
      </c>
      <c r="L29" s="23">
        <f>IF(N27&lt;300,300,IF(N27&lt;600,600,IF(N27&lt;900,900,IF(N27&lt;1200,1200,IF(N27&lt;1500,1500,"Use Additional Transformers")))))</f>
        <v>300</v>
      </c>
      <c r="M29" s="24"/>
      <c r="N29" s="25"/>
      <c r="R29">
        <v>15</v>
      </c>
      <c r="S29">
        <v>15</v>
      </c>
    </row>
    <row r="30" spans="18:19" ht="12.75">
      <c r="R30">
        <v>16</v>
      </c>
      <c r="S30">
        <v>16</v>
      </c>
    </row>
    <row r="31" spans="18:19" ht="12.75">
      <c r="R31">
        <v>17</v>
      </c>
      <c r="S31">
        <v>17</v>
      </c>
    </row>
    <row r="32" spans="18:19" ht="12.75">
      <c r="R32">
        <v>18</v>
      </c>
      <c r="S32">
        <v>18</v>
      </c>
    </row>
    <row r="33" spans="18:19" ht="12.75">
      <c r="R33">
        <v>19</v>
      </c>
      <c r="S33" t="s">
        <v>14</v>
      </c>
    </row>
    <row r="34" spans="18:19" ht="12.75">
      <c r="R34">
        <v>20</v>
      </c>
      <c r="S34">
        <v>20</v>
      </c>
    </row>
    <row r="35" spans="18:19" ht="12.75">
      <c r="R35">
        <v>21</v>
      </c>
      <c r="S35" t="s">
        <v>14</v>
      </c>
    </row>
    <row r="36" spans="18:19" ht="12.75">
      <c r="R36">
        <v>22</v>
      </c>
      <c r="S36">
        <v>22</v>
      </c>
    </row>
    <row r="38" ht="12.75">
      <c r="S38" t="s">
        <v>19</v>
      </c>
    </row>
  </sheetData>
  <sheetProtection sheet="1" objects="1" scenarios="1"/>
  <mergeCells count="5">
    <mergeCell ref="L29:N29"/>
    <mergeCell ref="A3:D3"/>
    <mergeCell ref="F3:H3"/>
    <mergeCell ref="A1:N1"/>
    <mergeCell ref="J3:L3"/>
  </mergeCells>
  <conditionalFormatting sqref="B5:B24">
    <cfRule type="cellIs" priority="1" dxfId="8" operator="equal" stopIfTrue="1">
      <formula>0</formula>
    </cfRule>
  </conditionalFormatting>
  <conditionalFormatting sqref="F5:F24 H5:H24 J5:J24">
    <cfRule type="cellIs" priority="2" dxfId="2" operator="equal" stopIfTrue="1">
      <formula>0</formula>
    </cfRule>
  </conditionalFormatting>
  <conditionalFormatting sqref="N5:N24">
    <cfRule type="cellIs" priority="3" dxfId="6" operator="equal" stopIfTrue="1">
      <formula>0</formula>
    </cfRule>
  </conditionalFormatting>
  <conditionalFormatting sqref="L29:N29">
    <cfRule type="cellIs" priority="4" dxfId="0" operator="equal" stopIfTrue="1">
      <formula>"Use Additional Transformers"</formula>
    </cfRule>
    <cfRule type="cellIs" priority="5" dxfId="4" operator="between" stopIfTrue="1">
      <formula>300</formula>
      <formula>1500</formula>
    </cfRule>
    <cfRule type="cellIs" priority="6" dxfId="3" operator="notBetween" stopIfTrue="1">
      <formula>300</formula>
      <formula>1500</formula>
    </cfRule>
  </conditionalFormatting>
  <conditionalFormatting sqref="L5:L24">
    <cfRule type="cellIs" priority="7" dxfId="2" operator="equal" stopIfTrue="1">
      <formula>0</formula>
    </cfRule>
    <cfRule type="cellIs" priority="8" dxfId="0" operator="equal" stopIfTrue="1">
      <formula>"Change Wire Size or Reduce Wattage"</formula>
    </cfRule>
    <cfRule type="cellIs" priority="9" dxfId="0" operator="equal" stopIfTrue="1">
      <formula>"Wire Size Not Sufficient for Wattage"</formula>
    </cfRule>
  </conditionalFormatting>
  <dataValidations count="1">
    <dataValidation errorStyle="information" type="list" allowBlank="1" showInputMessage="1" showErrorMessage="1" errorTitle="Invalid Wire Size" error="Change to available wire size (12, 10, or 8)" sqref="B5:B24">
      <formula1>$R$8:$R$10</formula1>
    </dataValidation>
  </dataValidations>
  <printOptions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P. Law,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wpl-user</dc:creator>
  <cp:keywords/>
  <dc:description/>
  <cp:lastModifiedBy>Cameron Huntley</cp:lastModifiedBy>
  <cp:lastPrinted>2010-03-10T14:42:51Z</cp:lastPrinted>
  <dcterms:created xsi:type="dcterms:W3CDTF">2009-12-21T19:22:50Z</dcterms:created>
  <dcterms:modified xsi:type="dcterms:W3CDTF">2010-03-10T14:43:27Z</dcterms:modified>
  <cp:category/>
  <cp:version/>
  <cp:contentType/>
  <cp:contentStatus/>
</cp:coreProperties>
</file>